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<sst xmlns="http://schemas.openxmlformats.org/spreadsheetml/2006/main" count="55" uniqueCount="54">
  <si>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</si>
  <si>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</si>
  <si>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</si>
  <si>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</si>
  <si>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</si>
  <si>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</si>
  <si>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</si>
  <si>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</si>
  <si>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</si>
  <si>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</si>
  <si>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</si>
  <si>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</si>
  <si>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</si>
  <si>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</si>
  <si>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</si>
  <si>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</si>
  <si>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</si>
  <si>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</si>
  <si>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</si>
  <si>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</si>
  <si>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</si>
  <si>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</si>
  <si>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</si>
  <si>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</si>
  <si>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</si>
  <si>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</si>
  <si>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</si>
  <si>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</si>
  <si>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</si>
  <si>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</si>
  <si>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</si>
  <si>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</si>
  <si>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</si>
  <si>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</si>
  <si>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</si>
  <si>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</si>
  <si>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</si>
  <si>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</si>
  <si>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</si>
  <si>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</si>
  <si>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</si>
  <si>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</si>
  <si>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</si>
  <si>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</si>
  <si>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</si>
  <si>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</si>
  <si>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</si>
  <si>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 xml:space="preserve">Čitluk </t>
  </si>
  <si>
    <t>.</t>
  </si>
  <si>
    <t>Ov</t>
  </si>
  <si>
    <t>CASELOAD INDEX (the number of judges needed to cover the core caseload)</t>
  </si>
  <si>
    <t>Less commercial cases to be handled by the new Commercial Division in the Mostar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</si>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</sst>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32">
      <selection activeCell="A48" sqref="A48:L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47</v>
      </c>
      <c r="C2" t="s">
        <v>48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45</v>
      </c>
      <c r="K5" s="5"/>
      <c r="L5" s="7" t="s">
        <v>46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14</v>
      </c>
      <c r="C8" s="12">
        <v>53</v>
      </c>
      <c r="D8" s="12">
        <v>25</v>
      </c>
      <c r="E8" s="12">
        <v>58</v>
      </c>
      <c r="F8" s="12">
        <v>29</v>
      </c>
      <c r="G8" s="12">
        <f>PRODUCT(F8,2)</f>
        <v>58</v>
      </c>
      <c r="H8" s="12">
        <f aca="true" t="shared" si="0" ref="H8:H21">AVERAGE(B8,C8,D8,E8,G8)</f>
        <v>41.6</v>
      </c>
      <c r="I8" s="12">
        <f aca="true" t="shared" si="1" ref="I8:I21">AVERAGE(E8,G8)</f>
        <v>58</v>
      </c>
      <c r="J8" s="12">
        <v>220</v>
      </c>
      <c r="K8" s="12">
        <f>POWER(J8,-1)</f>
        <v>0.004545454545454545</v>
      </c>
      <c r="L8" s="13">
        <f>PRODUCT(I8,K8)</f>
        <v>0.2636363636363636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27</v>
      </c>
      <c r="C9" s="12">
        <v>27</v>
      </c>
      <c r="D9" s="12">
        <v>24</v>
      </c>
      <c r="E9" s="12">
        <v>16</v>
      </c>
      <c r="F9" s="12">
        <v>11</v>
      </c>
      <c r="G9" s="12">
        <f aca="true" t="shared" si="2" ref="G9:G41">PRODUCT(F9,2)</f>
        <v>22</v>
      </c>
      <c r="H9" s="12">
        <f t="shared" si="0"/>
        <v>23.2</v>
      </c>
      <c r="I9" s="12">
        <f t="shared" si="1"/>
        <v>19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5</v>
      </c>
      <c r="C10" s="12">
        <v>10</v>
      </c>
      <c r="D10" s="12">
        <v>3</v>
      </c>
      <c r="E10" s="12">
        <v>3</v>
      </c>
      <c r="F10" s="12">
        <v>1</v>
      </c>
      <c r="G10" s="12">
        <f t="shared" si="2"/>
        <v>2</v>
      </c>
      <c r="H10" s="12">
        <f t="shared" si="0"/>
        <v>4.6</v>
      </c>
      <c r="I10" s="12">
        <f t="shared" si="1"/>
        <v>2.5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0.011363636363636364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/>
      <c r="D11" s="12"/>
      <c r="E11" s="12"/>
      <c r="F11" s="12">
        <v>0</v>
      </c>
      <c r="G11" s="12">
        <f t="shared" si="2"/>
        <v>0</v>
      </c>
      <c r="H11" s="12">
        <f t="shared" si="0"/>
        <v>0</v>
      </c>
      <c r="I11" s="12">
        <f t="shared" si="1"/>
        <v>0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/>
      <c r="C12" s="12"/>
      <c r="D12" s="12"/>
      <c r="E12" s="12"/>
      <c r="F12" s="12">
        <v>0</v>
      </c>
      <c r="G12" s="12">
        <f t="shared" si="2"/>
        <v>0</v>
      </c>
      <c r="H12" s="12">
        <f t="shared" si="0"/>
        <v>0</v>
      </c>
      <c r="I12" s="12">
        <f t="shared" si="1"/>
        <v>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28</v>
      </c>
      <c r="C13" s="12">
        <v>49</v>
      </c>
      <c r="D13" s="12">
        <v>45</v>
      </c>
      <c r="E13" s="12">
        <v>57</v>
      </c>
      <c r="F13" s="12">
        <v>38</v>
      </c>
      <c r="G13" s="12">
        <f t="shared" si="2"/>
        <v>76</v>
      </c>
      <c r="H13" s="12">
        <f t="shared" si="0"/>
        <v>51</v>
      </c>
      <c r="I13" s="12">
        <f t="shared" si="1"/>
        <v>66.5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201</v>
      </c>
      <c r="C14" s="12">
        <v>206</v>
      </c>
      <c r="D14" s="12">
        <v>191</v>
      </c>
      <c r="E14" s="12">
        <v>240</v>
      </c>
      <c r="F14" s="12">
        <v>102</v>
      </c>
      <c r="G14" s="12">
        <f t="shared" si="2"/>
        <v>204</v>
      </c>
      <c r="H14" s="12">
        <f t="shared" si="0"/>
        <v>208.4</v>
      </c>
      <c r="I14" s="12">
        <f t="shared" si="1"/>
        <v>222</v>
      </c>
      <c r="J14" s="12">
        <v>300</v>
      </c>
      <c r="K14" s="12">
        <f t="shared" si="3"/>
        <v>0.0033333333333333335</v>
      </c>
      <c r="L14" s="13">
        <f t="shared" si="4"/>
        <v>0.7400000000000001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10</v>
      </c>
      <c r="C15" s="12">
        <v>41</v>
      </c>
      <c r="D15" s="12">
        <v>15</v>
      </c>
      <c r="E15" s="12">
        <v>27</v>
      </c>
      <c r="F15" s="12">
        <v>6</v>
      </c>
      <c r="G15" s="12">
        <f t="shared" si="2"/>
        <v>12</v>
      </c>
      <c r="H15" s="12">
        <f t="shared" si="0"/>
        <v>21</v>
      </c>
      <c r="I15" s="12">
        <f t="shared" si="1"/>
        <v>19.5</v>
      </c>
      <c r="J15" s="12">
        <v>300</v>
      </c>
      <c r="K15" s="12">
        <f t="shared" si="3"/>
        <v>0.0033333333333333335</v>
      </c>
      <c r="L15" s="13">
        <f t="shared" si="4"/>
        <v>0.065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2</v>
      </c>
      <c r="C16" s="12">
        <v>4</v>
      </c>
      <c r="D16" s="12">
        <v>23</v>
      </c>
      <c r="E16" s="12">
        <v>40</v>
      </c>
      <c r="F16" s="12">
        <v>5</v>
      </c>
      <c r="G16" s="12">
        <f t="shared" si="2"/>
        <v>10</v>
      </c>
      <c r="H16" s="12">
        <f t="shared" si="0"/>
        <v>15.8</v>
      </c>
      <c r="I16" s="12">
        <f t="shared" si="1"/>
        <v>25</v>
      </c>
      <c r="J16" s="12">
        <v>600</v>
      </c>
      <c r="K16" s="12">
        <f t="shared" si="3"/>
        <v>0.0016666666666666668</v>
      </c>
      <c r="L16" s="13">
        <f t="shared" si="4"/>
        <v>0.04166666666666667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4</v>
      </c>
      <c r="D17" s="12">
        <v>3</v>
      </c>
      <c r="E17" s="12">
        <v>16</v>
      </c>
      <c r="F17" s="12">
        <v>3</v>
      </c>
      <c r="G17" s="12">
        <f t="shared" si="2"/>
        <v>6</v>
      </c>
      <c r="H17" s="12">
        <f t="shared" si="0"/>
        <v>6</v>
      </c>
      <c r="I17" s="12">
        <f t="shared" si="1"/>
        <v>11</v>
      </c>
      <c r="J17" s="12">
        <v>600</v>
      </c>
      <c r="K17" s="12">
        <f t="shared" si="3"/>
        <v>0.0016666666666666668</v>
      </c>
      <c r="L17" s="13">
        <f t="shared" si="4"/>
        <v>0.018333333333333333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139</v>
      </c>
      <c r="C18" s="12">
        <v>108</v>
      </c>
      <c r="D18" s="12">
        <v>134</v>
      </c>
      <c r="E18" s="12">
        <v>126</v>
      </c>
      <c r="F18" s="12">
        <v>48</v>
      </c>
      <c r="G18" s="12">
        <f t="shared" si="2"/>
        <v>96</v>
      </c>
      <c r="H18" s="12">
        <f t="shared" si="0"/>
        <v>120.6</v>
      </c>
      <c r="I18" s="12">
        <f t="shared" si="1"/>
        <v>111</v>
      </c>
      <c r="J18" s="14">
        <v>750</v>
      </c>
      <c r="K18" s="12">
        <f t="shared" si="3"/>
        <v>0.0013333333333333333</v>
      </c>
      <c r="L18" s="13">
        <f t="shared" si="4"/>
        <v>0.148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92</v>
      </c>
      <c r="C19" s="12">
        <v>96</v>
      </c>
      <c r="D19" s="12">
        <v>93</v>
      </c>
      <c r="E19" s="12">
        <v>76</v>
      </c>
      <c r="F19" s="12">
        <v>46</v>
      </c>
      <c r="G19" s="12">
        <f t="shared" si="2"/>
        <v>92</v>
      </c>
      <c r="H19" s="12">
        <f t="shared" si="0"/>
        <v>89.8</v>
      </c>
      <c r="I19" s="12">
        <f t="shared" si="1"/>
        <v>84</v>
      </c>
      <c r="J19" s="14">
        <v>1800</v>
      </c>
      <c r="K19" s="12">
        <f t="shared" si="3"/>
        <v>0.0005555555555555556</v>
      </c>
      <c r="L19" s="13">
        <f t="shared" si="4"/>
        <v>0.04666666666666667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>
        <v>1</v>
      </c>
      <c r="E21" s="12">
        <v>2</v>
      </c>
      <c r="F21" s="12">
        <v>1</v>
      </c>
      <c r="G21" s="12">
        <f t="shared" si="2"/>
        <v>2</v>
      </c>
      <c r="H21" s="12">
        <f t="shared" si="0"/>
        <v>1.6666666666666667</v>
      </c>
      <c r="I21" s="12">
        <f t="shared" si="1"/>
        <v>2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51</v>
      </c>
      <c r="C22" s="12">
        <v>29</v>
      </c>
      <c r="D22" s="12">
        <v>493</v>
      </c>
      <c r="E22" s="12">
        <v>355</v>
      </c>
      <c r="F22" s="12">
        <v>190</v>
      </c>
      <c r="G22" s="12">
        <f t="shared" si="2"/>
        <v>380</v>
      </c>
      <c r="H22" s="12">
        <f>AVERAGE(B22,C22,D22,E22,G22)</f>
        <v>261.6</v>
      </c>
      <c r="I22" s="12">
        <f>AVERAGE(E22,G22)</f>
        <v>367.5</v>
      </c>
      <c r="J22" s="14">
        <v>3300</v>
      </c>
      <c r="K22" s="12">
        <f t="shared" si="3"/>
        <v>0.00030303030303030303</v>
      </c>
      <c r="L22" s="13">
        <f t="shared" si="4"/>
        <v>0.11136363636363636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1">AVERAGE(B23,C23,D23,E23,G23)</f>
        <v>0</v>
      </c>
      <c r="I23" s="12">
        <f aca="true" t="shared" si="6" ref="I23:I41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107</v>
      </c>
      <c r="C26" s="12">
        <v>104</v>
      </c>
      <c r="D26" s="12">
        <v>165</v>
      </c>
      <c r="E26" s="12">
        <v>190</v>
      </c>
      <c r="F26" s="12">
        <v>96</v>
      </c>
      <c r="G26" s="12">
        <f t="shared" si="2"/>
        <v>192</v>
      </c>
      <c r="H26" s="12">
        <f t="shared" si="5"/>
        <v>151.6</v>
      </c>
      <c r="I26" s="12">
        <f t="shared" si="6"/>
        <v>191</v>
      </c>
      <c r="J26" s="14">
        <v>5500</v>
      </c>
      <c r="K26" s="12">
        <f t="shared" si="3"/>
        <v>0.0001818181818181818</v>
      </c>
      <c r="L26" s="13">
        <f t="shared" si="4"/>
        <v>0.034727272727272725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>
        <v>1</v>
      </c>
      <c r="F31" s="12">
        <v>3</v>
      </c>
      <c r="G31" s="12">
        <f t="shared" si="2"/>
        <v>6</v>
      </c>
      <c r="H31" s="12">
        <f t="shared" si="5"/>
        <v>3.5</v>
      </c>
      <c r="I31" s="12">
        <f t="shared" si="6"/>
        <v>3.5</v>
      </c>
      <c r="J31" s="14">
        <v>900</v>
      </c>
      <c r="K31" s="12">
        <f t="shared" si="3"/>
        <v>0.0011111111111111111</v>
      </c>
      <c r="L31" s="13">
        <f t="shared" si="4"/>
        <v>0.0038888888888888888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5</v>
      </c>
      <c r="C33" s="12">
        <v>1</v>
      </c>
      <c r="D33" s="12">
        <v>3</v>
      </c>
      <c r="E33" s="12">
        <v>3</v>
      </c>
      <c r="F33" s="12">
        <v>4</v>
      </c>
      <c r="G33" s="12">
        <f t="shared" si="2"/>
        <v>8</v>
      </c>
      <c r="H33" s="12">
        <f t="shared" si="5"/>
        <v>4</v>
      </c>
      <c r="I33" s="12">
        <f t="shared" si="6"/>
        <v>5.5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>
        <v>3</v>
      </c>
      <c r="D34" s="12">
        <v>0</v>
      </c>
      <c r="E34" s="12">
        <v>0</v>
      </c>
      <c r="F34" s="12">
        <v>0</v>
      </c>
      <c r="G34" s="12">
        <f t="shared" si="2"/>
        <v>0</v>
      </c>
      <c r="H34" s="12">
        <f t="shared" si="5"/>
        <v>0.75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/>
      <c r="E36" s="12"/>
      <c r="F36" s="12">
        <v>4</v>
      </c>
      <c r="G36" s="12">
        <f t="shared" si="2"/>
        <v>8</v>
      </c>
      <c r="H36" s="12">
        <f t="shared" si="5"/>
        <v>8</v>
      </c>
      <c r="I36" s="12">
        <f t="shared" si="6"/>
        <v>8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82</v>
      </c>
      <c r="C37" s="12">
        <v>79</v>
      </c>
      <c r="D37" s="12">
        <v>196</v>
      </c>
      <c r="E37" s="12">
        <v>179</v>
      </c>
      <c r="F37" s="12">
        <v>38</v>
      </c>
      <c r="G37" s="12">
        <f t="shared" si="2"/>
        <v>76</v>
      </c>
      <c r="H37" s="12">
        <f t="shared" si="5"/>
        <v>122.4</v>
      </c>
      <c r="I37" s="12">
        <f t="shared" si="6"/>
        <v>127.5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526</v>
      </c>
      <c r="C38" s="12">
        <v>462</v>
      </c>
      <c r="D38" s="12">
        <v>639</v>
      </c>
      <c r="E38" s="12">
        <v>544</v>
      </c>
      <c r="F38" s="12">
        <v>319</v>
      </c>
      <c r="G38" s="12">
        <f t="shared" si="2"/>
        <v>638</v>
      </c>
      <c r="H38" s="12">
        <f t="shared" si="5"/>
        <v>561.8</v>
      </c>
      <c r="I38" s="12">
        <f t="shared" si="6"/>
        <v>591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594</v>
      </c>
      <c r="C39" s="12">
        <v>438</v>
      </c>
      <c r="D39" s="12">
        <v>543</v>
      </c>
      <c r="E39" s="12">
        <v>647</v>
      </c>
      <c r="F39" s="12">
        <v>309</v>
      </c>
      <c r="G39" s="12">
        <f t="shared" si="2"/>
        <v>618</v>
      </c>
      <c r="H39" s="12">
        <f t="shared" si="5"/>
        <v>568</v>
      </c>
      <c r="I39" s="12">
        <f t="shared" si="6"/>
        <v>632.5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194</v>
      </c>
      <c r="C40" s="12">
        <v>168</v>
      </c>
      <c r="D40" s="12">
        <v>170</v>
      </c>
      <c r="E40" s="12">
        <v>194</v>
      </c>
      <c r="F40" s="12">
        <v>90</v>
      </c>
      <c r="G40" s="12">
        <f t="shared" si="2"/>
        <v>180</v>
      </c>
      <c r="H40" s="12">
        <f t="shared" si="5"/>
        <v>181.2</v>
      </c>
      <c r="I40" s="12">
        <f t="shared" si="6"/>
        <v>187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49</v>
      </c>
      <c r="B41" s="12">
        <v>614</v>
      </c>
      <c r="C41" s="12">
        <v>545</v>
      </c>
      <c r="D41" s="12">
        <v>966</v>
      </c>
      <c r="E41" s="12">
        <v>748</v>
      </c>
      <c r="F41" s="12">
        <v>343</v>
      </c>
      <c r="G41" s="12">
        <f t="shared" si="2"/>
        <v>686</v>
      </c>
      <c r="H41" s="12">
        <f t="shared" si="5"/>
        <v>711.8</v>
      </c>
      <c r="I41" s="12">
        <f t="shared" si="6"/>
        <v>717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50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1.4846464646464645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-0.07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SUM(L39:L50)</f>
        <v>1.4146464646464645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2002-07-24T18:58:29Z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